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.3\Avis Condivisione\CECILIA NUOVA!!\a2_ASSEMBLEA DOC\ASSEMBLEA ELETTIVA 2025\DOCUMENTI DI AVIS REGIONALE\DOCUMENTI DA PROIETTARE\"/>
    </mc:Choice>
  </mc:AlternateContent>
  <xr:revisionPtr revIDLastSave="0" documentId="13_ncr:1_{D38FAA26-27B0-492E-9D1E-21DE5039C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40" i="1"/>
  <c r="B3" i="1"/>
  <c r="B69" i="1"/>
  <c r="B52" i="1"/>
  <c r="B13" i="1"/>
  <c r="B10" i="1"/>
  <c r="B5" i="1"/>
  <c r="B86" i="1"/>
  <c r="B83" i="1"/>
  <c r="B81" i="1"/>
  <c r="B78" i="1"/>
  <c r="B66" i="1"/>
  <c r="B63" i="1"/>
  <c r="B58" i="1"/>
  <c r="B50" i="1"/>
  <c r="B47" i="1"/>
  <c r="B43" i="1"/>
  <c r="B19" i="1"/>
  <c r="B29" i="1" l="1"/>
  <c r="B16" i="1"/>
  <c r="B65" i="1"/>
  <c r="B89" i="1" l="1"/>
  <c r="B91" i="1" s="1"/>
</calcChain>
</file>

<file path=xl/sharedStrings.xml><?xml version="1.0" encoding="utf-8"?>
<sst xmlns="http://schemas.openxmlformats.org/spreadsheetml/2006/main" count="90" uniqueCount="90">
  <si>
    <t>Avis Comunale Livorno</t>
  </si>
  <si>
    <t>ENTRATE</t>
  </si>
  <si>
    <t>PROVENTI PER DONAZIONI</t>
  </si>
  <si>
    <t>Da Azienda USL 6 per donazioni - Quote ad Avis Comunale Livorno</t>
  </si>
  <si>
    <t>CONTRIBUTI DA ENTI PUBBLICI</t>
  </si>
  <si>
    <t>Contributi da progetti  cesvot</t>
  </si>
  <si>
    <t>DA 5 PER 1000</t>
  </si>
  <si>
    <t>Da Comune di Livorno</t>
  </si>
  <si>
    <t>CONTRIBUTI DA PRIVATI</t>
  </si>
  <si>
    <t>RIMBORSI</t>
  </si>
  <si>
    <t>Da GSE per impianto fotovoltaico</t>
  </si>
  <si>
    <t>TOTALE GENERALE ENTRATE</t>
  </si>
  <si>
    <t>USCITE</t>
  </si>
  <si>
    <t>COSTI PER ATTIVITA' ISTITUZIONALI</t>
  </si>
  <si>
    <t>Quote sociali ai livelli superiori</t>
  </si>
  <si>
    <t>AVIS ZONALE</t>
  </si>
  <si>
    <t>Acquisto Benemerenze</t>
  </si>
  <si>
    <t>Assicurazione Multirischio + organi statutario</t>
  </si>
  <si>
    <t>SPESE SOSTENUTE PER LA CONVOCAZIONE DONATORI SMS</t>
  </si>
  <si>
    <t>Spese postali</t>
  </si>
  <si>
    <t>Organizzazione  assemblea</t>
  </si>
  <si>
    <t>Spese occasionali x rappresentanza</t>
  </si>
  <si>
    <t>Partecipazione alle Assemblee di livello superiore</t>
  </si>
  <si>
    <t>SPESE DI FUNZIONAMENTO</t>
  </si>
  <si>
    <t>Sede</t>
  </si>
  <si>
    <t>Affitto sede</t>
  </si>
  <si>
    <t>Vigilanza sede</t>
  </si>
  <si>
    <t>Spese varie occasionali</t>
  </si>
  <si>
    <t>Spese di esercizio</t>
  </si>
  <si>
    <t>Commercialista</t>
  </si>
  <si>
    <t>Utenze</t>
  </si>
  <si>
    <t>Acqua</t>
  </si>
  <si>
    <t>Gas metano</t>
  </si>
  <si>
    <t>Energia elettrica spesa</t>
  </si>
  <si>
    <t>Telefonia e Internet</t>
  </si>
  <si>
    <t>Oneri bancari</t>
  </si>
  <si>
    <t>spese tenuta conto Banco Sardegna e commissioni</t>
  </si>
  <si>
    <t>Personale dipendente</t>
  </si>
  <si>
    <t>Retribuzioni</t>
  </si>
  <si>
    <t>INPS</t>
  </si>
  <si>
    <t>INAIL</t>
  </si>
  <si>
    <t>Servizio Civile</t>
  </si>
  <si>
    <t>Spese di trasporto</t>
  </si>
  <si>
    <t>Carburante</t>
  </si>
  <si>
    <t>Bollo auto</t>
  </si>
  <si>
    <t>Manutenzione</t>
  </si>
  <si>
    <t>Assicurazione auto</t>
  </si>
  <si>
    <t>Certificazione di Qualità</t>
  </si>
  <si>
    <t>Certificazione SGS</t>
  </si>
  <si>
    <t>COMUNICAZIONE E PROMOZIONE</t>
  </si>
  <si>
    <t>Realizzazione materiale promozionale</t>
  </si>
  <si>
    <t>Stampa di materiale promozionale  5 PER MILLE</t>
  </si>
  <si>
    <t>Progetti di promozione associativa e acquisto materiale e spazi med</t>
  </si>
  <si>
    <t xml:space="preserve">INIZIATIVE: SPORT-NATALE </t>
  </si>
  <si>
    <t>Attività scuola (compartecipazione SOPRASOTTO)</t>
  </si>
  <si>
    <t>CITYNEWS - LIVORNO TODAY</t>
  </si>
  <si>
    <t>TV LOCALI TRASMISSIONI E MESSA IN ONDA SPOT AVIS (Granducato)</t>
  </si>
  <si>
    <t>Facebook inserzioni a pagamento</t>
  </si>
  <si>
    <t>Giornata Mondiale donatore sangue FESTA DEL DONATORE</t>
  </si>
  <si>
    <t>Convegni e manifestazioni</t>
  </si>
  <si>
    <t>Formazione personale</t>
  </si>
  <si>
    <t>Attività sulla rete internet</t>
  </si>
  <si>
    <t>Manutenzione sito internet E NEWS CON AGGIORNAMENTI</t>
  </si>
  <si>
    <t>Affissione</t>
  </si>
  <si>
    <t>Affissione fissa</t>
  </si>
  <si>
    <t>Affissione  manifesti</t>
  </si>
  <si>
    <t>Rappresentanza</t>
  </si>
  <si>
    <t>Spese di rappresentanza</t>
  </si>
  <si>
    <t>Targhe e coppe</t>
  </si>
  <si>
    <t>TOTALE GENERALE USCITE</t>
  </si>
  <si>
    <t>Contributi Scuola-Città e attività scuola</t>
  </si>
  <si>
    <t>Offerte da privati (Burraco, Pasqualand, Cena Sociale)</t>
  </si>
  <si>
    <t>Contributi da iniziative sportive (Sara Mazzi, Una Corsa per Rinascere)</t>
  </si>
  <si>
    <r>
      <t xml:space="preserve">rimborso spese locali da AIDO </t>
    </r>
    <r>
      <rPr>
        <u/>
        <sz val="12"/>
        <color rgb="FF000000"/>
        <rFont val="Calibri"/>
        <family val="2"/>
        <scheme val="minor"/>
      </rPr>
      <t>(NUOVA SEDE)</t>
    </r>
  </si>
  <si>
    <t>Materiale di consumo da ufficio (NUOVO AGOSTINI)</t>
  </si>
  <si>
    <t>TFR fondi complementari</t>
  </si>
  <si>
    <t>CANVA x3 postazioni di lavoro</t>
  </si>
  <si>
    <t>Nobili Pubblicità pannelli p.zza Grande</t>
  </si>
  <si>
    <t>QUI LIVORNO</t>
  </si>
  <si>
    <t>Pulizia sede ed imposta tari</t>
  </si>
  <si>
    <t xml:space="preserve">Partecipazione a eventi </t>
  </si>
  <si>
    <t>TRASLOCO (quota ammortamento 1/5)</t>
  </si>
  <si>
    <t>SISTEMAZIONE NUOVA SEDE (quota ammortamento  1/5)</t>
  </si>
  <si>
    <t>Manutenzione impianto climatizzazione (quota ammortamento 1/5)</t>
  </si>
  <si>
    <t>ATTREZZATURE UFFICIO, mobilia e telefoni (quota ammortamento 1/5)</t>
  </si>
  <si>
    <t xml:space="preserve">Telefonia fissa e mobile </t>
  </si>
  <si>
    <t>Assistenza SOFTWARE E PC  (ASSISTENZA, protocollo facile, mama studio, mesis assist. Annua, mailforce, aruba)</t>
  </si>
  <si>
    <t>Nuovo impianto ACME (quota ammortamento 1/5)</t>
  </si>
  <si>
    <t>TOTALE A PAREGGIO</t>
  </si>
  <si>
    <t xml:space="preserve">PREVENTIVO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</si>
</sst>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ABF8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right"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2" borderId="1" xfId="0" applyFont="1" applyFill="1" applyBorder="1"/>
    <xf numFmtId="0" fontId="3" fillId="0" borderId="1" xfId="0" applyFont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2" fillId="3" borderId="1" xfId="0" applyFont="1" applyFill="1" applyBorder="1"/>
    <xf numFmtId="0" fontId="2" fillId="7" borderId="1" xfId="0" applyFont="1" applyFill="1" applyBorder="1"/>
    <xf numFmtId="0" fontId="5" fillId="0" borderId="1" xfId="0" applyFont="1" applyBorder="1" applyAlignment="1">
      <alignment horizontal="right"/>
    </xf>
    <xf numFmtId="0" fontId="4" fillId="4" borderId="1" xfId="0" applyFont="1" applyFill="1" applyBorder="1"/>
    <xf numFmtId="0" fontId="6" fillId="7" borderId="1" xfId="0" applyFont="1" applyFill="1" applyBorder="1" applyAlignment="1">
      <alignment horizontal="right"/>
    </xf>
    <xf numFmtId="0" fontId="4" fillId="7" borderId="1" xfId="0" applyFont="1" applyFill="1" applyBorder="1"/>
    <xf numFmtId="0" fontId="7" fillId="7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6" borderId="1" xfId="0" applyFont="1" applyFill="1" applyBorder="1"/>
    <xf numFmtId="0" fontId="3" fillId="6" borderId="1" xfId="0" applyFont="1" applyFill="1" applyBorder="1" applyAlignment="1">
      <alignment horizontal="right"/>
    </xf>
    <xf numFmtId="0" fontId="0" fillId="9" borderId="0" xfId="0" applyFill="1"/>
    <xf numFmtId="0" fontId="0" fillId="0" borderId="1" xfId="0" applyBorder="1"/>
    <xf numFmtId="0" fontId="6" fillId="10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9" fillId="4" borderId="1" xfId="0" applyFont="1" applyFill="1" applyBorder="1"/>
    <xf numFmtId="0" fontId="9" fillId="11" borderId="1" xfId="0" applyFont="1" applyFill="1" applyBorder="1"/>
    <xf numFmtId="0" fontId="0" fillId="12" borderId="0" xfId="0" applyFill="1"/>
    <xf numFmtId="4" fontId="0" fillId="0" borderId="1" xfId="0" applyNumberFormat="1" applyBorder="1"/>
    <xf numFmtId="4" fontId="0" fillId="0" borderId="2" xfId="0" applyNumberFormat="1" applyBorder="1"/>
    <xf numFmtId="0" fontId="2" fillId="8" borderId="0" xfId="0" applyFont="1" applyFill="1" applyAlignment="1">
      <alignment wrapText="1"/>
    </xf>
    <xf numFmtId="0" fontId="3" fillId="7" borderId="1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1"/>
  <sheetViews>
    <sheetView tabSelected="1" topLeftCell="A76" zoomScale="142" zoomScaleNormal="142" workbookViewId="0">
      <selection activeCell="E98" sqref="E98"/>
    </sheetView>
  </sheetViews>
  <sheetFormatPr defaultRowHeight="15" x14ac:dyDescent="0.25"/>
  <cols>
    <col min="1" max="1" width="68.85546875" bestFit="1" customWidth="1"/>
    <col min="2" max="2" width="20.7109375" customWidth="1"/>
  </cols>
  <sheetData>
    <row r="1" spans="1:2" ht="25.5" customHeight="1" x14ac:dyDescent="0.25">
      <c r="A1" s="1" t="s">
        <v>0</v>
      </c>
      <c r="B1" s="2" t="s">
        <v>89</v>
      </c>
    </row>
    <row r="2" spans="1:2" ht="18.75" customHeight="1" x14ac:dyDescent="0.25">
      <c r="A2" s="3" t="s">
        <v>1</v>
      </c>
      <c r="B2" s="4"/>
    </row>
    <row r="3" spans="1:2" ht="15.75" customHeight="1" x14ac:dyDescent="0.25">
      <c r="A3" s="5" t="s">
        <v>2</v>
      </c>
      <c r="B3" s="6">
        <f>SUM(B4)</f>
        <v>130000</v>
      </c>
    </row>
    <row r="4" spans="1:2" ht="19.5" customHeight="1" x14ac:dyDescent="0.25">
      <c r="A4" s="7" t="s">
        <v>3</v>
      </c>
      <c r="B4" s="8">
        <v>130000</v>
      </c>
    </row>
    <row r="5" spans="1:2" ht="14.25" customHeight="1" x14ac:dyDescent="0.25">
      <c r="A5" s="9" t="s">
        <v>4</v>
      </c>
      <c r="B5" s="10">
        <f>SUM(B6:B9)</f>
        <v>14230</v>
      </c>
    </row>
    <row r="6" spans="1:2" ht="17.25" customHeight="1" x14ac:dyDescent="0.25">
      <c r="A6" s="7" t="s">
        <v>70</v>
      </c>
      <c r="B6" s="11">
        <v>1050</v>
      </c>
    </row>
    <row r="7" spans="1:2" ht="18" customHeight="1" x14ac:dyDescent="0.25">
      <c r="A7" s="7" t="s">
        <v>5</v>
      </c>
      <c r="B7" s="8">
        <v>680</v>
      </c>
    </row>
    <row r="8" spans="1:2" ht="18" customHeight="1" x14ac:dyDescent="0.25">
      <c r="A8" s="7" t="s">
        <v>6</v>
      </c>
      <c r="B8" s="8">
        <v>7500</v>
      </c>
    </row>
    <row r="9" spans="1:2" ht="18" customHeight="1" x14ac:dyDescent="0.25">
      <c r="A9" s="7" t="s">
        <v>7</v>
      </c>
      <c r="B9" s="8">
        <v>5000</v>
      </c>
    </row>
    <row r="10" spans="1:2" ht="13.5" customHeight="1" x14ac:dyDescent="0.25">
      <c r="A10" s="9" t="s">
        <v>8</v>
      </c>
      <c r="B10" s="10">
        <f>SUM(B11:B12)</f>
        <v>3400</v>
      </c>
    </row>
    <row r="11" spans="1:2" ht="18" customHeight="1" x14ac:dyDescent="0.25">
      <c r="A11" s="7" t="s">
        <v>71</v>
      </c>
      <c r="B11" s="8">
        <v>2500</v>
      </c>
    </row>
    <row r="12" spans="1:2" ht="18" customHeight="1" x14ac:dyDescent="0.25">
      <c r="A12" s="7" t="s">
        <v>72</v>
      </c>
      <c r="B12" s="8">
        <v>900</v>
      </c>
    </row>
    <row r="13" spans="1:2" ht="12.75" customHeight="1" x14ac:dyDescent="0.25">
      <c r="A13" s="9" t="s">
        <v>9</v>
      </c>
      <c r="B13" s="10">
        <f>SUM(B14:B15)</f>
        <v>1400</v>
      </c>
    </row>
    <row r="14" spans="1:2" ht="15.75" customHeight="1" x14ac:dyDescent="0.25">
      <c r="A14" s="7" t="s">
        <v>73</v>
      </c>
      <c r="B14" s="8">
        <v>900</v>
      </c>
    </row>
    <row r="15" spans="1:2" ht="14.25" customHeight="1" x14ac:dyDescent="0.25">
      <c r="A15" s="7" t="s">
        <v>10</v>
      </c>
      <c r="B15" s="8">
        <v>500</v>
      </c>
    </row>
    <row r="16" spans="1:2" ht="18.75" customHeight="1" x14ac:dyDescent="0.25">
      <c r="A16" s="12" t="s">
        <v>11</v>
      </c>
      <c r="B16" s="13">
        <f>SUM(B3+B5+B10+B13)</f>
        <v>149030</v>
      </c>
    </row>
    <row r="17" spans="1:2" ht="15.75" x14ac:dyDescent="0.25">
      <c r="A17" s="14"/>
      <c r="B17" s="15"/>
    </row>
    <row r="18" spans="1:2" ht="15.75" x14ac:dyDescent="0.25">
      <c r="A18" s="16" t="s">
        <v>12</v>
      </c>
      <c r="B18" s="17"/>
    </row>
    <row r="19" spans="1:2" ht="15.75" x14ac:dyDescent="0.25">
      <c r="A19" s="18" t="s">
        <v>13</v>
      </c>
      <c r="B19" s="19">
        <f>B20+B21+B22+B23+B24+B25+B26+B27+B28</f>
        <v>6470</v>
      </c>
    </row>
    <row r="20" spans="1:2" ht="15.75" x14ac:dyDescent="0.25">
      <c r="A20" s="20" t="s">
        <v>14</v>
      </c>
      <c r="B20" s="17">
        <v>20</v>
      </c>
    </row>
    <row r="21" spans="1:2" ht="15.75" x14ac:dyDescent="0.25">
      <c r="A21" s="20" t="s">
        <v>15</v>
      </c>
      <c r="B21" s="17">
        <v>500</v>
      </c>
    </row>
    <row r="22" spans="1:2" ht="15.75" x14ac:dyDescent="0.25">
      <c r="A22" s="20" t="s">
        <v>16</v>
      </c>
      <c r="B22" s="17">
        <v>3000</v>
      </c>
    </row>
    <row r="23" spans="1:2" ht="15.75" x14ac:dyDescent="0.25">
      <c r="A23" s="20" t="s">
        <v>17</v>
      </c>
      <c r="B23" s="17">
        <v>350</v>
      </c>
    </row>
    <row r="24" spans="1:2" ht="15.75" x14ac:dyDescent="0.25">
      <c r="A24" s="20" t="s">
        <v>18</v>
      </c>
      <c r="B24" s="17">
        <v>850</v>
      </c>
    </row>
    <row r="25" spans="1:2" ht="15.75" x14ac:dyDescent="0.25">
      <c r="A25" s="20" t="s">
        <v>19</v>
      </c>
      <c r="B25" s="17">
        <v>550</v>
      </c>
    </row>
    <row r="26" spans="1:2" ht="15.75" x14ac:dyDescent="0.25">
      <c r="A26" s="21" t="s">
        <v>20</v>
      </c>
      <c r="B26" s="22">
        <v>600</v>
      </c>
    </row>
    <row r="27" spans="1:2" ht="15.75" x14ac:dyDescent="0.25">
      <c r="A27" s="20" t="s">
        <v>21</v>
      </c>
      <c r="B27" s="17">
        <v>300</v>
      </c>
    </row>
    <row r="28" spans="1:2" ht="15.75" x14ac:dyDescent="0.25">
      <c r="A28" s="20" t="s">
        <v>22</v>
      </c>
      <c r="B28" s="17">
        <v>300</v>
      </c>
    </row>
    <row r="29" spans="1:2" ht="15.75" x14ac:dyDescent="0.25">
      <c r="A29" s="23" t="s">
        <v>23</v>
      </c>
      <c r="B29" s="19">
        <f>B30+B40+B43+B47+B50+B52+B57+B58+B63</f>
        <v>128040</v>
      </c>
    </row>
    <row r="30" spans="1:2" ht="15.75" x14ac:dyDescent="0.25">
      <c r="A30" s="24" t="s">
        <v>24</v>
      </c>
      <c r="B30" s="45">
        <f>SUM(B31+B32+B33+B34+B35+B36+B37+B38+B39)</f>
        <v>11960</v>
      </c>
    </row>
    <row r="31" spans="1:2" ht="15.75" x14ac:dyDescent="0.25">
      <c r="A31" s="39" t="s">
        <v>82</v>
      </c>
      <c r="B31" s="17">
        <v>1000</v>
      </c>
    </row>
    <row r="32" spans="1:2" ht="15.75" x14ac:dyDescent="0.25">
      <c r="A32" s="40" t="s">
        <v>81</v>
      </c>
      <c r="B32" s="38">
        <v>300</v>
      </c>
    </row>
    <row r="33" spans="1:3" ht="15.75" x14ac:dyDescent="0.25">
      <c r="A33" s="20" t="s">
        <v>25</v>
      </c>
      <c r="B33" s="25">
        <v>3000</v>
      </c>
      <c r="C33" s="41"/>
    </row>
    <row r="34" spans="1:3" ht="15.75" x14ac:dyDescent="0.25">
      <c r="A34" s="20" t="s">
        <v>26</v>
      </c>
      <c r="B34" s="17">
        <v>760</v>
      </c>
    </row>
    <row r="35" spans="1:3" ht="15.75" x14ac:dyDescent="0.25">
      <c r="A35" s="20" t="s">
        <v>79</v>
      </c>
      <c r="B35" s="17">
        <v>5000</v>
      </c>
      <c r="C35" s="41"/>
    </row>
    <row r="36" spans="1:3" ht="15.75" x14ac:dyDescent="0.25">
      <c r="A36" s="20" t="s">
        <v>83</v>
      </c>
      <c r="B36" s="17">
        <v>400</v>
      </c>
      <c r="C36" s="41"/>
    </row>
    <row r="37" spans="1:3" ht="15.75" x14ac:dyDescent="0.25">
      <c r="A37" s="20" t="s">
        <v>27</v>
      </c>
      <c r="B37" s="17">
        <v>200</v>
      </c>
    </row>
    <row r="38" spans="1:3" ht="15.75" x14ac:dyDescent="0.25">
      <c r="A38" s="20" t="s">
        <v>87</v>
      </c>
      <c r="B38" s="17">
        <v>500</v>
      </c>
    </row>
    <row r="39" spans="1:3" ht="15.75" x14ac:dyDescent="0.25">
      <c r="A39" s="20" t="s">
        <v>84</v>
      </c>
      <c r="B39" s="17">
        <v>800</v>
      </c>
    </row>
    <row r="40" spans="1:3" ht="15.75" x14ac:dyDescent="0.25">
      <c r="A40" s="24" t="s">
        <v>28</v>
      </c>
      <c r="B40" s="27">
        <f>B41+B42</f>
        <v>5500</v>
      </c>
    </row>
    <row r="41" spans="1:3" ht="15.75" x14ac:dyDescent="0.25">
      <c r="A41" s="20" t="s">
        <v>74</v>
      </c>
      <c r="B41" s="17">
        <v>1200</v>
      </c>
    </row>
    <row r="42" spans="1:3" ht="15.75" x14ac:dyDescent="0.25">
      <c r="A42" s="20" t="s">
        <v>29</v>
      </c>
      <c r="B42" s="17">
        <v>4300</v>
      </c>
    </row>
    <row r="43" spans="1:3" ht="15.75" x14ac:dyDescent="0.25">
      <c r="A43" s="28" t="s">
        <v>30</v>
      </c>
      <c r="B43" s="29">
        <f>B44+B45+B46</f>
        <v>3680</v>
      </c>
    </row>
    <row r="44" spans="1:3" ht="15.75" x14ac:dyDescent="0.25">
      <c r="A44" s="20" t="s">
        <v>31</v>
      </c>
      <c r="B44" s="17">
        <v>280</v>
      </c>
    </row>
    <row r="45" spans="1:3" ht="15.75" x14ac:dyDescent="0.25">
      <c r="A45" s="20" t="s">
        <v>32</v>
      </c>
      <c r="B45" s="17">
        <v>400</v>
      </c>
    </row>
    <row r="46" spans="1:3" ht="15.75" x14ac:dyDescent="0.25">
      <c r="A46" s="20" t="s">
        <v>33</v>
      </c>
      <c r="B46" s="17">
        <v>3000</v>
      </c>
    </row>
    <row r="47" spans="1:3" ht="15.75" x14ac:dyDescent="0.25">
      <c r="A47" s="24" t="s">
        <v>34</v>
      </c>
      <c r="B47" s="27">
        <f>B48+B49</f>
        <v>3900</v>
      </c>
    </row>
    <row r="48" spans="1:3" ht="15.75" x14ac:dyDescent="0.25">
      <c r="A48" s="20" t="s">
        <v>85</v>
      </c>
      <c r="B48" s="17">
        <v>2400</v>
      </c>
    </row>
    <row r="49" spans="1:2" ht="31.5" x14ac:dyDescent="0.25">
      <c r="A49" s="31" t="s">
        <v>86</v>
      </c>
      <c r="B49" s="17">
        <v>1500</v>
      </c>
    </row>
    <row r="50" spans="1:2" ht="15.75" x14ac:dyDescent="0.25">
      <c r="A50" s="24" t="s">
        <v>35</v>
      </c>
      <c r="B50" s="27">
        <f>B51</f>
        <v>600</v>
      </c>
    </row>
    <row r="51" spans="1:2" ht="15.75" x14ac:dyDescent="0.25">
      <c r="A51" s="20" t="s">
        <v>36</v>
      </c>
      <c r="B51" s="17">
        <v>600</v>
      </c>
    </row>
    <row r="52" spans="1:2" ht="15.75" x14ac:dyDescent="0.25">
      <c r="A52" s="24" t="s">
        <v>37</v>
      </c>
      <c r="B52" s="27">
        <f>B53+B54+B55+B56</f>
        <v>99640</v>
      </c>
    </row>
    <row r="53" spans="1:2" ht="15.75" x14ac:dyDescent="0.25">
      <c r="A53" s="20" t="s">
        <v>38</v>
      </c>
      <c r="B53" s="42">
        <v>73541.919999999998</v>
      </c>
    </row>
    <row r="54" spans="1:2" ht="15.75" x14ac:dyDescent="0.25">
      <c r="A54" s="20" t="s">
        <v>39</v>
      </c>
      <c r="B54" s="42">
        <v>19908.86</v>
      </c>
    </row>
    <row r="55" spans="1:2" ht="15.75" x14ac:dyDescent="0.25">
      <c r="A55" s="20" t="s">
        <v>40</v>
      </c>
      <c r="B55" s="36">
        <v>742.77</v>
      </c>
    </row>
    <row r="56" spans="1:2" ht="15.75" x14ac:dyDescent="0.25">
      <c r="A56" s="20" t="s">
        <v>75</v>
      </c>
      <c r="B56" s="43">
        <v>5446.45</v>
      </c>
    </row>
    <row r="57" spans="1:2" ht="15.75" x14ac:dyDescent="0.25">
      <c r="A57" s="24" t="s">
        <v>41</v>
      </c>
      <c r="B57" s="37">
        <v>250</v>
      </c>
    </row>
    <row r="58" spans="1:2" ht="15.75" x14ac:dyDescent="0.25">
      <c r="A58" s="28" t="s">
        <v>42</v>
      </c>
      <c r="B58" s="29">
        <f>B59+B60+B61+B62</f>
        <v>1010</v>
      </c>
    </row>
    <row r="59" spans="1:2" ht="15.75" x14ac:dyDescent="0.25">
      <c r="A59" s="20" t="s">
        <v>43</v>
      </c>
      <c r="B59" s="17">
        <v>300</v>
      </c>
    </row>
    <row r="60" spans="1:2" ht="15.75" x14ac:dyDescent="0.25">
      <c r="A60" s="20" t="s">
        <v>44</v>
      </c>
      <c r="B60" s="17">
        <v>200</v>
      </c>
    </row>
    <row r="61" spans="1:2" ht="15.75" x14ac:dyDescent="0.25">
      <c r="A61" s="20" t="s">
        <v>45</v>
      </c>
      <c r="B61" s="17">
        <v>100</v>
      </c>
    </row>
    <row r="62" spans="1:2" ht="15.75" x14ac:dyDescent="0.25">
      <c r="A62" s="20" t="s">
        <v>46</v>
      </c>
      <c r="B62" s="17">
        <v>410</v>
      </c>
    </row>
    <row r="63" spans="1:2" ht="15.75" x14ac:dyDescent="0.25">
      <c r="A63" s="24" t="s">
        <v>47</v>
      </c>
      <c r="B63" s="27">
        <f>B64</f>
        <v>1500</v>
      </c>
    </row>
    <row r="64" spans="1:2" ht="15.75" x14ac:dyDescent="0.25">
      <c r="A64" s="20" t="s">
        <v>48</v>
      </c>
      <c r="B64" s="17">
        <v>1500</v>
      </c>
    </row>
    <row r="65" spans="1:3" ht="15.75" x14ac:dyDescent="0.25">
      <c r="A65" s="23" t="s">
        <v>49</v>
      </c>
      <c r="B65" s="30">
        <f>B66+B69+B78+B81+B83+B86</f>
        <v>14520</v>
      </c>
    </row>
    <row r="66" spans="1:3" ht="15.75" x14ac:dyDescent="0.25">
      <c r="A66" s="24" t="s">
        <v>50</v>
      </c>
      <c r="B66" s="27">
        <f>B67+B68</f>
        <v>440</v>
      </c>
    </row>
    <row r="67" spans="1:3" ht="15.75" x14ac:dyDescent="0.25">
      <c r="A67" s="20" t="s">
        <v>76</v>
      </c>
      <c r="B67" s="17">
        <v>270</v>
      </c>
    </row>
    <row r="68" spans="1:3" ht="15.75" x14ac:dyDescent="0.25">
      <c r="A68" s="20" t="s">
        <v>51</v>
      </c>
      <c r="B68" s="17">
        <v>170</v>
      </c>
    </row>
    <row r="69" spans="1:3" ht="15.75" x14ac:dyDescent="0.25">
      <c r="A69" s="24" t="s">
        <v>52</v>
      </c>
      <c r="B69" s="27">
        <f>SUM(B70:B77)</f>
        <v>11370</v>
      </c>
    </row>
    <row r="70" spans="1:3" ht="17.25" customHeight="1" x14ac:dyDescent="0.25">
      <c r="A70" s="31" t="s">
        <v>53</v>
      </c>
      <c r="B70" s="32">
        <v>500</v>
      </c>
    </row>
    <row r="71" spans="1:3" ht="15.75" x14ac:dyDescent="0.25">
      <c r="A71" s="20" t="s">
        <v>54</v>
      </c>
      <c r="B71" s="17">
        <v>0</v>
      </c>
    </row>
    <row r="72" spans="1:3" ht="15.75" x14ac:dyDescent="0.25">
      <c r="A72" s="20" t="s">
        <v>77</v>
      </c>
      <c r="B72" s="17">
        <v>1320</v>
      </c>
      <c r="C72" s="41"/>
    </row>
    <row r="73" spans="1:3" ht="15.75" x14ac:dyDescent="0.25">
      <c r="A73" s="20" t="s">
        <v>55</v>
      </c>
      <c r="B73" s="17">
        <v>1500</v>
      </c>
    </row>
    <row r="74" spans="1:3" ht="15.75" x14ac:dyDescent="0.25">
      <c r="A74" s="20" t="s">
        <v>56</v>
      </c>
      <c r="B74" s="17">
        <v>1700</v>
      </c>
    </row>
    <row r="75" spans="1:3" ht="15.75" x14ac:dyDescent="0.25">
      <c r="A75" s="20" t="s">
        <v>78</v>
      </c>
      <c r="B75" s="17">
        <v>1250</v>
      </c>
    </row>
    <row r="76" spans="1:3" ht="15.75" x14ac:dyDescent="0.25">
      <c r="A76" s="20" t="s">
        <v>57</v>
      </c>
      <c r="B76" s="17">
        <v>100</v>
      </c>
    </row>
    <row r="77" spans="1:3" ht="15.75" x14ac:dyDescent="0.25">
      <c r="A77" s="21" t="s">
        <v>58</v>
      </c>
      <c r="B77" s="22">
        <v>5000</v>
      </c>
    </row>
    <row r="78" spans="1:3" ht="15.75" x14ac:dyDescent="0.25">
      <c r="A78" s="24" t="s">
        <v>59</v>
      </c>
      <c r="B78" s="27">
        <f>B79+B80</f>
        <v>800</v>
      </c>
    </row>
    <row r="79" spans="1:3" ht="15.75" x14ac:dyDescent="0.25">
      <c r="A79" s="20" t="s">
        <v>60</v>
      </c>
      <c r="B79" s="17">
        <v>200</v>
      </c>
    </row>
    <row r="80" spans="1:3" ht="15.75" x14ac:dyDescent="0.25">
      <c r="A80" s="20" t="s">
        <v>80</v>
      </c>
      <c r="B80" s="17">
        <v>600</v>
      </c>
    </row>
    <row r="81" spans="1:2" ht="15.75" x14ac:dyDescent="0.25">
      <c r="A81" s="24" t="s">
        <v>61</v>
      </c>
      <c r="B81" s="27">
        <f>B82</f>
        <v>900</v>
      </c>
    </row>
    <row r="82" spans="1:2" ht="15.75" x14ac:dyDescent="0.25">
      <c r="A82" s="20" t="s">
        <v>62</v>
      </c>
      <c r="B82" s="17">
        <v>900</v>
      </c>
    </row>
    <row r="83" spans="1:2" ht="15.75" x14ac:dyDescent="0.25">
      <c r="A83" s="24" t="s">
        <v>63</v>
      </c>
      <c r="B83" s="27">
        <f>B84+B85</f>
        <v>510</v>
      </c>
    </row>
    <row r="84" spans="1:2" ht="15.75" x14ac:dyDescent="0.25">
      <c r="A84" s="20" t="s">
        <v>64</v>
      </c>
      <c r="B84" s="17">
        <v>160</v>
      </c>
    </row>
    <row r="85" spans="1:2" ht="15.75" x14ac:dyDescent="0.25">
      <c r="A85" s="26" t="s">
        <v>65</v>
      </c>
      <c r="B85" s="25">
        <v>350</v>
      </c>
    </row>
    <row r="86" spans="1:2" ht="15.75" x14ac:dyDescent="0.25">
      <c r="A86" s="24" t="s">
        <v>66</v>
      </c>
      <c r="B86" s="27">
        <f>B87+B88</f>
        <v>500</v>
      </c>
    </row>
    <row r="87" spans="1:2" ht="15.75" x14ac:dyDescent="0.25">
      <c r="A87" s="20" t="s">
        <v>67</v>
      </c>
      <c r="B87" s="17">
        <v>200</v>
      </c>
    </row>
    <row r="88" spans="1:2" ht="15.75" x14ac:dyDescent="0.25">
      <c r="A88" s="20" t="s">
        <v>68</v>
      </c>
      <c r="B88" s="17">
        <v>300</v>
      </c>
    </row>
    <row r="89" spans="1:2" ht="15.75" x14ac:dyDescent="0.25">
      <c r="A89" s="33" t="s">
        <v>69</v>
      </c>
      <c r="B89" s="34">
        <f>B19+B29+B65</f>
        <v>149030</v>
      </c>
    </row>
    <row r="91" spans="1:2" ht="15.75" x14ac:dyDescent="0.25">
      <c r="A91" s="44" t="s">
        <v>88</v>
      </c>
      <c r="B91" s="35">
        <f>B16-B89</f>
        <v>0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Vigni</dc:creator>
  <cp:lastModifiedBy>Cecilia Vigni</cp:lastModifiedBy>
  <cp:lastPrinted>2025-02-14T09:58:36Z</cp:lastPrinted>
  <dcterms:created xsi:type="dcterms:W3CDTF">2015-06-05T18:19:34Z</dcterms:created>
  <dcterms:modified xsi:type="dcterms:W3CDTF">2025-02-14T09:58:41Z</dcterms:modified>
</cp:coreProperties>
</file>